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5"/>
  <workbookPr/>
  <mc:AlternateContent xmlns:mc="http://schemas.openxmlformats.org/markup-compatibility/2006">
    <mc:Choice Requires="x15">
      <x15ac:absPath xmlns:x15ac="http://schemas.microsoft.com/office/spreadsheetml/2010/11/ac" url="https://livettu.sharepoint.com/sites/AIREkeskus/Shared Documents/2_AIRE 2 (2025-2028)/01_Alusdokumendid/1.3_Kaasfinantseerimise leping MKMiga/Leping MKMiga_ettevalmistamisel/"/>
    </mc:Choice>
  </mc:AlternateContent>
  <xr:revisionPtr revIDLastSave="339" documentId="8_{844DFCCB-A788-41CC-96B4-9424A0750807}" xr6:coauthVersionLast="47" xr6:coauthVersionMax="47" xr10:uidLastSave="{8252A793-8F12-4A63-96D7-673D2FF1CE06}"/>
  <bookViews>
    <workbookView xWindow="-110" yWindow="-110" windowWidth="19420" windowHeight="11500" firstSheet="1" activeTab="1" xr2:uid="{3E7D2EF8-FD33-49A5-BDCD-B01649790BD0}"/>
  </bookViews>
  <sheets>
    <sheet name="Eelarve" sheetId="1" r:id="rId1"/>
    <sheet name="KPId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C20" i="1"/>
  <c r="D8" i="1"/>
  <c r="E8" i="1"/>
  <c r="F8" i="1"/>
  <c r="D7" i="1"/>
  <c r="E7" i="1"/>
  <c r="F7" i="1"/>
  <c r="C7" i="1"/>
</calcChain>
</file>

<file path=xl/sharedStrings.xml><?xml version="1.0" encoding="utf-8"?>
<sst xmlns="http://schemas.openxmlformats.org/spreadsheetml/2006/main" count="111" uniqueCount="87">
  <si>
    <t>LISA 2: EDIH AIRE2 finantsplaan</t>
  </si>
  <si>
    <t>AI &amp; Robotics Estonia 2.0 (EDIH)</t>
  </si>
  <si>
    <t>Period: 1.09.2025-31.08.2028</t>
  </si>
  <si>
    <t>Total budget, all partners (100%)</t>
  </si>
  <si>
    <t>TOTAL
(36 months)*</t>
  </si>
  <si>
    <t>2025
 (4 months)**</t>
  </si>
  <si>
    <t>2026
(12 months)**</t>
  </si>
  <si>
    <t>2027
 (12 months)**</t>
  </si>
  <si>
    <t>2028
(8  months)**</t>
  </si>
  <si>
    <t>1. Total budget, euros</t>
  </si>
  <si>
    <t>1.1. EC funding (45%), euros</t>
  </si>
  <si>
    <t>1.2. Total state co-financing (55%), euros</t>
  </si>
  <si>
    <t>*** Budget may change between calendar years</t>
  </si>
  <si>
    <t>Budget division: EDIH consortium, total</t>
  </si>
  <si>
    <t>7 partners</t>
  </si>
  <si>
    <t>Tallinn University of Technology</t>
  </si>
  <si>
    <t>TALTECH</t>
  </si>
  <si>
    <t>Tartu University</t>
  </si>
  <si>
    <t>UT</t>
  </si>
  <si>
    <t>Estonian University of Life Sciences</t>
  </si>
  <si>
    <t>EMU</t>
  </si>
  <si>
    <t>Tallinn Science Park Tehnopol</t>
  </si>
  <si>
    <t>Tehnopol</t>
  </si>
  <si>
    <t>Tartu Science Park</t>
  </si>
  <si>
    <t>TSP</t>
  </si>
  <si>
    <t>IMECC</t>
  </si>
  <si>
    <t xml:space="preserve">Tallinn University </t>
  </si>
  <si>
    <t>TLU</t>
  </si>
  <si>
    <t>TOTAL (2025-2028)</t>
  </si>
  <si>
    <t>Lisa 2: AIRE2 mõõdikud ja kliendisegmendid </t>
  </si>
  <si>
    <t>Teenus/mõõdik</t>
  </si>
  <si>
    <t>Mõõdiku tüüp</t>
  </si>
  <si>
    <t>Fikseeritud teenuse hind €</t>
  </si>
  <si>
    <t>Riigiabi €</t>
  </si>
  <si>
    <t>Aasta 1</t>
  </si>
  <si>
    <t>Aasta 2</t>
  </si>
  <si>
    <t>Aasta 3</t>
  </si>
  <si>
    <t>Kokku</t>
  </si>
  <si>
    <t>Mõõdiku ühik</t>
  </si>
  <si>
    <t>2.1 AI suitability assessment</t>
  </si>
  <si>
    <t>väljund</t>
  </si>
  <si>
    <t>nõustamiste arv</t>
  </si>
  <si>
    <t>2.2 Test before invest AI demoproject</t>
  </si>
  <si>
    <t>TI projektide arv</t>
  </si>
  <si>
    <t>3.1 First-line AI helpdesk on AI innovation</t>
  </si>
  <si>
    <t>päevade arv (8h/päev)</t>
  </si>
  <si>
    <t>3.3 Trainings</t>
  </si>
  <si>
    <t>osalejate arv</t>
  </si>
  <si>
    <t>3.4 Webinars</t>
  </si>
  <si>
    <t>3.5 Consultation on AI Act awareness</t>
  </si>
  <si>
    <t>4.2 Consulting on access to funding (public measures)</t>
  </si>
  <si>
    <t>4.3 Consulting on access to funding (private funding)</t>
  </si>
  <si>
    <t>5.2 Matchmaking with the SMEs (including for the promotion of the AI technologies made in Europe)</t>
  </si>
  <si>
    <t>rahvusvaheliste partnerite ja klientide arv</t>
  </si>
  <si>
    <t>5.3 Collaboration with EDIHs for cross-border service delivery</t>
  </si>
  <si>
    <t>rahvusvaheliselt teenindatud klientide arv</t>
  </si>
  <si>
    <t>5.4 Consulting SMEs on access to EU AI Ecosystem</t>
  </si>
  <si>
    <t>6.5 Organisation of AIRE Clubs</t>
  </si>
  <si>
    <t>KPI1 Number of clients in AIRE services</t>
  </si>
  <si>
    <t>tulemus</t>
  </si>
  <si>
    <t>klientide arv</t>
  </si>
  <si>
    <t>KPI2 Number of clients using EU AI infrastructure</t>
  </si>
  <si>
    <t>KPI3 Amount of additional investments successfully triggered</t>
  </si>
  <si>
    <t>miljonit EUR</t>
  </si>
  <si>
    <t>KPI4 Number of collaboration with EDIHs</t>
  </si>
  <si>
    <t xml:space="preserve">koostöölepingute  arv </t>
  </si>
  <si>
    <t>KPI5 Increase in digital maturity of AIRE clients</t>
  </si>
  <si>
    <t>mõju</t>
  </si>
  <si>
    <t>%</t>
  </si>
  <si>
    <t>KPI6 Number of clients using EU AI technologies</t>
  </si>
  <si>
    <t>Kliendisegmendid</t>
  </si>
  <si>
    <r>
      <t xml:space="preserve">Töötleva tööstuse VKEd* ja </t>
    </r>
    <r>
      <rPr>
        <i/>
        <sz val="11"/>
        <color rgb="FF000000"/>
        <rFont val="Arial"/>
      </rPr>
      <t>mid-cap**</t>
    </r>
    <r>
      <rPr>
        <sz val="11"/>
        <color rgb="FF000000"/>
        <rFont val="Arial"/>
      </rPr>
      <t xml:space="preserve"> ettevõtted (kuni 50% kõikidest klientidest). </t>
    </r>
  </si>
  <si>
    <t>Töötleva tööstusega seotud tööstusharud ja väärtusahel: logistika- ja transpordiettevõtted, kvaliteedikontrolli, tarneahela juhtimise ja seadmete hooldamisega seotud teenusepakkujad, energiatõhususe lahenduste pakkujad, IKT-ettevõtted jmt.</t>
  </si>
  <si>
    <t>Kaitsetööstus, põllumajandusrobotid, tehisintellekt ja robootika tervisetehnoloogiates </t>
  </si>
  <si>
    <t>Alustavad- ja hargettevõtted tehisintellekti valdkonnas (kuni  20 klienti) </t>
  </si>
  <si>
    <r>
      <t xml:space="preserve">VKEd kõigist teistest peamistest majandussektoritest seoses tehisintellekti määruse (AI Act) teadlikkuse tõstmise ja Euroopas loodud tehisintellektitehnoloogiatega (oodatavalt kõigist majandussektoritest: 200 VKEd ja 30 </t>
    </r>
    <r>
      <rPr>
        <i/>
        <sz val="11"/>
        <color rgb="FF000000"/>
        <rFont val="Arial"/>
      </rPr>
      <t>mid-cap</t>
    </r>
    <r>
      <rPr>
        <sz val="11"/>
        <color rgb="FF000000"/>
        <rFont val="Arial"/>
      </rPr>
      <t xml:space="preserve"> ettevõtet).</t>
    </r>
  </si>
  <si>
    <t>Avaliku sektori asutused (haridusasutused, avaliku sektori organisatsioonid) võrgustikutegevustes (näiteks AIRE Klubid Eestis ja Euroopas, teadlikkuse tõstmise ja info levitamise veebiseminarid).</t>
  </si>
  <si>
    <t>ELi tehisintellekti ökosüsteem (EU AI Infrastructure) ja EDIH'ite kliendid kogu ELis. AIRE on Eestis siduskeskus kohalikele klientidele, kes laienevad välismaale, kasutades ELi tehisintellekti ökosüsteemi ja EDIH-võrgustiku teenuseid ning võttes kasutusele ELis loodud tehisintellektitehnoloogiaid (50 rahvusvahelist klienti).</t>
  </si>
  <si>
    <t>Töötajate arv</t>
  </si>
  <si>
    <t>Käive</t>
  </si>
  <si>
    <t>Bilansimaht</t>
  </si>
  <si>
    <t>*VKE</t>
  </si>
  <si>
    <t>kuni 250</t>
  </si>
  <si>
    <t>kuni €50m</t>
  </si>
  <si>
    <t>kuni €43m</t>
  </si>
  <si>
    <t>**Mid-cap</t>
  </si>
  <si>
    <t>250 - 499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</si>
</sst>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19">
    <font>
      <sz val="11"/>
      <color theme="1"/>
      <name val="Aptos Narrow"/>
      <family val="2"/>
      <charset val="186"/>
      <scheme val="minor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4"/>
      <name val="Arial"/>
      <family val="2"/>
      <charset val="186"/>
    </font>
    <font>
      <sz val="11"/>
      <color theme="1"/>
      <name val="Arial"/>
      <family val="2"/>
      <charset val="186"/>
    </font>
    <font>
      <b/>
      <sz val="10"/>
      <name val="Arial"/>
      <family val="2"/>
      <charset val="186"/>
    </font>
    <font>
      <b/>
      <i/>
      <sz val="10"/>
      <color rgb="FF000000"/>
      <name val="Arial"/>
      <family val="2"/>
      <charset val="186"/>
    </font>
    <font>
      <sz val="9"/>
      <name val="Arial"/>
      <charset val="1"/>
    </font>
    <font>
      <b/>
      <sz val="14"/>
      <color theme="1"/>
      <name val="Arial"/>
    </font>
    <font>
      <i/>
      <sz val="11"/>
      <color theme="1"/>
      <name val="Aptos Narrow"/>
      <family val="2"/>
      <charset val="186"/>
      <scheme val="minor"/>
    </font>
    <font>
      <b/>
      <sz val="11"/>
      <color theme="1"/>
      <name val="Arial"/>
    </font>
    <font>
      <b/>
      <sz val="11"/>
      <color theme="1"/>
      <name val="Arial"/>
      <family val="2"/>
      <charset val="186"/>
    </font>
    <font>
      <sz val="11"/>
      <name val="Arial"/>
      <family val="2"/>
      <charset val="186"/>
    </font>
    <font>
      <sz val="11"/>
      <color rgb="FF000000"/>
      <name val="Arial"/>
    </font>
    <font>
      <i/>
      <sz val="11"/>
      <color rgb="FF000000"/>
      <name val="Arial"/>
    </font>
    <font>
      <sz val="11"/>
      <name val="Arial"/>
      <charset val="1"/>
    </font>
    <font>
      <sz val="11"/>
      <color rgb="FF000000"/>
      <name val="Aptos Narrow"/>
      <family val="2"/>
      <charset val="186"/>
      <scheme val="minor"/>
    </font>
    <font>
      <sz val="11"/>
      <color rgb="FFFF0000"/>
      <name val="Aptos Narrow"/>
      <family val="2"/>
      <charset val="186"/>
      <scheme val="minor"/>
    </font>
    <font>
      <b/>
      <sz val="14"/>
      <color rgb="FF365F91"/>
      <name val="Calibri"/>
      <charset val="1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1" xfId="0" applyFont="1" applyFill="1" applyBorder="1"/>
    <xf numFmtId="4" fontId="1" fillId="2" borderId="2" xfId="0" applyNumberFormat="1" applyFont="1" applyFill="1" applyBorder="1" applyAlignment="1">
      <alignment wrapText="1"/>
    </xf>
    <xf numFmtId="0" fontId="2" fillId="3" borderId="3" xfId="0" applyFont="1" applyFill="1" applyBorder="1"/>
    <xf numFmtId="0" fontId="2" fillId="3" borderId="4" xfId="0" applyFont="1" applyFill="1" applyBorder="1"/>
    <xf numFmtId="49" fontId="3" fillId="0" borderId="0" xfId="0" applyNumberFormat="1" applyFont="1"/>
    <xf numFmtId="0" fontId="4" fillId="0" borderId="0" xfId="0" applyFont="1"/>
    <xf numFmtId="49" fontId="5" fillId="0" borderId="0" xfId="0" applyNumberFormat="1" applyFont="1"/>
    <xf numFmtId="164" fontId="4" fillId="0" borderId="5" xfId="0" applyNumberFormat="1" applyFont="1" applyBorder="1"/>
    <xf numFmtId="0" fontId="1" fillId="4" borderId="5" xfId="0" applyFont="1" applyFill="1" applyBorder="1"/>
    <xf numFmtId="4" fontId="1" fillId="4" borderId="5" xfId="0" applyNumberFormat="1" applyFont="1" applyFill="1" applyBorder="1"/>
    <xf numFmtId="0" fontId="2" fillId="0" borderId="5" xfId="0" applyFont="1" applyBorder="1"/>
    <xf numFmtId="4" fontId="1" fillId="0" borderId="5" xfId="0" applyNumberFormat="1" applyFont="1" applyBorder="1"/>
    <xf numFmtId="0" fontId="2" fillId="2" borderId="5" xfId="0" applyFont="1" applyFill="1" applyBorder="1"/>
    <xf numFmtId="4" fontId="1" fillId="2" borderId="5" xfId="0" applyNumberFormat="1" applyFont="1" applyFill="1" applyBorder="1"/>
    <xf numFmtId="164" fontId="1" fillId="2" borderId="5" xfId="0" applyNumberFormat="1" applyFont="1" applyFill="1" applyBorder="1"/>
    <xf numFmtId="0" fontId="6" fillId="0" borderId="0" xfId="0" applyFont="1"/>
    <xf numFmtId="0" fontId="8" fillId="0" borderId="0" xfId="0" applyFont="1"/>
    <xf numFmtId="0" fontId="7" fillId="0" borderId="0" xfId="0" applyFont="1" applyAlignment="1">
      <alignment horizontal="left" wrapText="1"/>
    </xf>
    <xf numFmtId="0" fontId="9" fillId="0" borderId="0" xfId="0" applyFont="1"/>
    <xf numFmtId="0" fontId="4" fillId="0" borderId="6" xfId="0" applyFont="1" applyBorder="1"/>
    <xf numFmtId="0" fontId="4" fillId="0" borderId="6" xfId="0" applyFont="1" applyBorder="1" applyAlignment="1">
      <alignment wrapText="1"/>
    </xf>
    <xf numFmtId="0" fontId="4" fillId="5" borderId="6" xfId="0" applyFont="1" applyFill="1" applyBorder="1"/>
    <xf numFmtId="0" fontId="12" fillId="0" borderId="6" xfId="0" applyFont="1" applyBorder="1"/>
    <xf numFmtId="0" fontId="10" fillId="6" borderId="6" xfId="0" applyFont="1" applyFill="1" applyBorder="1"/>
    <xf numFmtId="0" fontId="11" fillId="6" borderId="6" xfId="0" applyFont="1" applyFill="1" applyBorder="1" applyAlignment="1">
      <alignment horizontal="center" wrapText="1"/>
    </xf>
    <xf numFmtId="0" fontId="11" fillId="6" borderId="6" xfId="0" applyFont="1" applyFill="1" applyBorder="1" applyAlignment="1">
      <alignment wrapText="1"/>
    </xf>
    <xf numFmtId="0" fontId="11" fillId="6" borderId="6" xfId="0" applyFont="1" applyFill="1" applyBorder="1"/>
    <xf numFmtId="0" fontId="4" fillId="7" borderId="6" xfId="0" applyFont="1" applyFill="1" applyBorder="1" applyAlignment="1">
      <alignment wrapText="1"/>
    </xf>
    <xf numFmtId="0" fontId="4" fillId="7" borderId="6" xfId="0" applyFont="1" applyFill="1" applyBorder="1"/>
    <xf numFmtId="0" fontId="10" fillId="6" borderId="6" xfId="0" applyFont="1" applyFill="1" applyBorder="1" applyAlignment="1">
      <alignment wrapText="1"/>
    </xf>
    <xf numFmtId="3" fontId="4" fillId="0" borderId="6" xfId="0" applyNumberFormat="1" applyFont="1" applyBorder="1" applyAlignment="1">
      <alignment horizontal="center"/>
    </xf>
    <xf numFmtId="3" fontId="4" fillId="0" borderId="6" xfId="0" applyNumberFormat="1" applyFont="1" applyBorder="1"/>
    <xf numFmtId="0" fontId="4" fillId="0" borderId="0" xfId="0" applyFont="1" applyAlignment="1">
      <alignment wrapText="1"/>
    </xf>
    <xf numFmtId="0" fontId="12" fillId="0" borderId="0" xfId="0" applyFont="1"/>
    <xf numFmtId="0" fontId="11" fillId="0" borderId="0" xfId="0" applyFont="1" applyAlignment="1">
      <alignment horizontal="center"/>
    </xf>
    <xf numFmtId="0" fontId="0" fillId="0" borderId="6" xfId="0" applyBorder="1"/>
    <xf numFmtId="0" fontId="11" fillId="0" borderId="7" xfId="0" applyFont="1" applyBorder="1" applyAlignment="1">
      <alignment horizontal="center"/>
    </xf>
    <xf numFmtId="0" fontId="11" fillId="7" borderId="7" xfId="0" applyFont="1" applyFill="1" applyBorder="1"/>
    <xf numFmtId="0" fontId="11" fillId="6" borderId="8" xfId="0" applyFont="1" applyFill="1" applyBorder="1"/>
    <xf numFmtId="0" fontId="17" fillId="0" borderId="0" xfId="0" applyFont="1"/>
    <xf numFmtId="0" fontId="16" fillId="0" borderId="0" xfId="0" applyFont="1"/>
    <xf numFmtId="0" fontId="18" fillId="0" borderId="0" xfId="0" applyFont="1"/>
    <xf numFmtId="0" fontId="0" fillId="7" borderId="6" xfId="0" applyFill="1" applyBorder="1"/>
    <xf numFmtId="0" fontId="11" fillId="0" borderId="6" xfId="0" applyFont="1" applyBorder="1" applyAlignment="1">
      <alignment wrapText="1"/>
    </xf>
    <xf numFmtId="0" fontId="0" fillId="8" borderId="6" xfId="0" applyFill="1" applyBorder="1"/>
    <xf numFmtId="0" fontId="0" fillId="8" borderId="8" xfId="0" applyFill="1" applyBorder="1"/>
    <xf numFmtId="0" fontId="16" fillId="8" borderId="6" xfId="0" applyFont="1" applyFill="1" applyBorder="1"/>
    <xf numFmtId="0" fontId="16" fillId="8" borderId="9" xfId="0" applyFont="1" applyFill="1" applyBorder="1"/>
    <xf numFmtId="0" fontId="15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45AC5-5B0F-4502-9B48-EFCC81D25566}">
  <dimension ref="A1:F20"/>
  <sheetViews>
    <sheetView workbookViewId="0">
      <selection activeCell="E13" sqref="E13"/>
    </sheetView>
  </sheetViews>
  <sheetFormatPr defaultRowHeight="15"/>
  <cols>
    <col min="1" max="1" width="43.42578125" customWidth="1"/>
    <col min="2" max="6" width="13.5703125" customWidth="1"/>
  </cols>
  <sheetData>
    <row r="1" spans="1:6" ht="18">
      <c r="A1" s="5" t="s">
        <v>0</v>
      </c>
      <c r="B1" s="6"/>
      <c r="C1" s="6"/>
      <c r="D1" s="6"/>
      <c r="E1" s="6"/>
      <c r="F1" s="6"/>
    </row>
    <row r="2" spans="1:6" ht="18">
      <c r="A2" s="5" t="s">
        <v>1</v>
      </c>
      <c r="B2" s="6"/>
      <c r="C2" s="6"/>
      <c r="D2" s="6"/>
      <c r="E2" s="6"/>
      <c r="F2" s="6"/>
    </row>
    <row r="3" spans="1:6">
      <c r="A3" s="7" t="s">
        <v>2</v>
      </c>
      <c r="B3" s="6"/>
      <c r="C3" s="6"/>
      <c r="D3" s="6"/>
      <c r="E3" s="6"/>
      <c r="F3" s="6"/>
    </row>
    <row r="4" spans="1:6">
      <c r="A4" s="6"/>
      <c r="B4" s="6"/>
      <c r="C4" s="6"/>
      <c r="D4" s="6"/>
      <c r="E4" s="6"/>
      <c r="F4" s="6"/>
    </row>
    <row r="5" spans="1:6" ht="23.25">
      <c r="A5" s="1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</row>
    <row r="6" spans="1:6">
      <c r="A6" s="3" t="s">
        <v>9</v>
      </c>
      <c r="B6" s="8">
        <v>5454545.2522802008</v>
      </c>
      <c r="C6" s="8">
        <v>454545</v>
      </c>
      <c r="D6" s="8">
        <v>2000000</v>
      </c>
      <c r="E6" s="8">
        <v>2000000</v>
      </c>
      <c r="F6" s="8">
        <v>1000000</v>
      </c>
    </row>
    <row r="7" spans="1:6">
      <c r="A7" s="3" t="s">
        <v>10</v>
      </c>
      <c r="B7" s="8">
        <v>2454545.2499952</v>
      </c>
      <c r="C7" s="8">
        <f>C6*0.45</f>
        <v>204545.25</v>
      </c>
      <c r="D7" s="8">
        <f t="shared" ref="D7:F7" si="0">D6*0.45</f>
        <v>900000</v>
      </c>
      <c r="E7" s="8">
        <f t="shared" si="0"/>
        <v>900000</v>
      </c>
      <c r="F7" s="8">
        <f t="shared" si="0"/>
        <v>450000</v>
      </c>
    </row>
    <row r="8" spans="1:6">
      <c r="A8" s="4" t="s">
        <v>11</v>
      </c>
      <c r="B8" s="8">
        <v>3000000</v>
      </c>
      <c r="C8" s="8">
        <f>C6*0.55</f>
        <v>249999.75000000003</v>
      </c>
      <c r="D8" s="8">
        <f t="shared" ref="D8:F8" si="1">D6*0.55</f>
        <v>1100000</v>
      </c>
      <c r="E8" s="8">
        <f t="shared" si="1"/>
        <v>1100000</v>
      </c>
      <c r="F8" s="8">
        <f t="shared" si="1"/>
        <v>550000</v>
      </c>
    </row>
    <row r="9" spans="1:6">
      <c r="A9" s="16" t="s">
        <v>12</v>
      </c>
    </row>
    <row r="12" spans="1:6">
      <c r="A12" s="9" t="s">
        <v>13</v>
      </c>
      <c r="B12" s="10" t="s">
        <v>14</v>
      </c>
      <c r="C12" s="10"/>
    </row>
    <row r="13" spans="1:6">
      <c r="A13" s="11" t="s">
        <v>15</v>
      </c>
      <c r="B13" s="12" t="s">
        <v>16</v>
      </c>
      <c r="C13" s="8">
        <v>2592582.1067042002</v>
      </c>
    </row>
    <row r="14" spans="1:6">
      <c r="A14" s="11" t="s">
        <v>17</v>
      </c>
      <c r="B14" s="12" t="s">
        <v>18</v>
      </c>
      <c r="C14" s="8">
        <v>1151583.01856</v>
      </c>
    </row>
    <row r="15" spans="1:6">
      <c r="A15" s="11" t="s">
        <v>19</v>
      </c>
      <c r="B15" s="12" t="s">
        <v>20</v>
      </c>
      <c r="C15" s="8">
        <v>232111.98260800005</v>
      </c>
    </row>
    <row r="16" spans="1:6">
      <c r="A16" s="11" t="s">
        <v>21</v>
      </c>
      <c r="B16" s="12" t="s">
        <v>22</v>
      </c>
      <c r="C16" s="8">
        <v>542004.41490800004</v>
      </c>
    </row>
    <row r="17" spans="1:3">
      <c r="A17" s="11" t="s">
        <v>23</v>
      </c>
      <c r="B17" s="12" t="s">
        <v>24</v>
      </c>
      <c r="C17" s="8">
        <v>573354.41490800004</v>
      </c>
    </row>
    <row r="18" spans="1:3">
      <c r="A18" s="11" t="s">
        <v>25</v>
      </c>
      <c r="B18" s="12" t="s">
        <v>25</v>
      </c>
      <c r="C18" s="8">
        <v>249274.66396800004</v>
      </c>
    </row>
    <row r="19" spans="1:3">
      <c r="A19" s="11" t="s">
        <v>26</v>
      </c>
      <c r="B19" s="12" t="s">
        <v>27</v>
      </c>
      <c r="C19" s="8">
        <v>113634.65062400002</v>
      </c>
    </row>
    <row r="20" spans="1:3">
      <c r="A20" s="13" t="s">
        <v>28</v>
      </c>
      <c r="B20" s="14"/>
      <c r="C20" s="15">
        <f>SUM(C13:C19)</f>
        <v>5454545.2522802008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C254B-F08B-427E-82AD-A95A1274DFC8}">
  <dimension ref="A1:J41"/>
  <sheetViews>
    <sheetView tabSelected="1" workbookViewId="0">
      <selection activeCell="A12" sqref="A12:XFD12"/>
    </sheetView>
  </sheetViews>
  <sheetFormatPr defaultRowHeight="14.45"/>
  <cols>
    <col min="1" max="1" width="50.85546875" customWidth="1"/>
    <col min="2" max="2" width="10.28515625" customWidth="1"/>
    <col min="3" max="3" width="13" customWidth="1"/>
    <col min="4" max="4" width="11" customWidth="1"/>
    <col min="9" max="9" width="37.42578125" bestFit="1" customWidth="1"/>
    <col min="10" max="10" width="16.42578125" customWidth="1"/>
    <col min="12" max="12" width="11.5703125" customWidth="1"/>
  </cols>
  <sheetData>
    <row r="1" spans="1:10" ht="18.75">
      <c r="A1" s="42" t="s">
        <v>29</v>
      </c>
    </row>
    <row r="3" spans="1:10" ht="40.5" customHeight="1">
      <c r="A3" s="24" t="s">
        <v>30</v>
      </c>
      <c r="B3" s="30" t="s">
        <v>31</v>
      </c>
      <c r="C3" s="25" t="s">
        <v>32</v>
      </c>
      <c r="D3" s="25" t="s">
        <v>33</v>
      </c>
      <c r="E3" s="26" t="s">
        <v>34</v>
      </c>
      <c r="F3" s="26" t="s">
        <v>35</v>
      </c>
      <c r="G3" s="26" t="s">
        <v>36</v>
      </c>
      <c r="H3" s="27" t="s">
        <v>37</v>
      </c>
      <c r="I3" s="39" t="s">
        <v>38</v>
      </c>
    </row>
    <row r="4" spans="1:10">
      <c r="A4" s="21" t="s">
        <v>39</v>
      </c>
      <c r="B4" s="20" t="s">
        <v>40</v>
      </c>
      <c r="C4" s="31">
        <v>7500</v>
      </c>
      <c r="D4" s="31">
        <v>4125</v>
      </c>
      <c r="E4" s="32">
        <v>26</v>
      </c>
      <c r="F4" s="32">
        <v>52</v>
      </c>
      <c r="G4" s="32">
        <v>52</v>
      </c>
      <c r="H4" s="37">
        <v>130</v>
      </c>
      <c r="I4" s="45" t="s">
        <v>41</v>
      </c>
    </row>
    <row r="5" spans="1:10">
      <c r="A5" s="21" t="s">
        <v>42</v>
      </c>
      <c r="B5" s="20" t="s">
        <v>40</v>
      </c>
      <c r="C5" s="31">
        <v>90000</v>
      </c>
      <c r="D5" s="31">
        <v>49500.000000000007</v>
      </c>
      <c r="E5" s="32">
        <v>5</v>
      </c>
      <c r="F5" s="32">
        <v>10</v>
      </c>
      <c r="G5" s="32">
        <v>10</v>
      </c>
      <c r="H5" s="37">
        <v>25</v>
      </c>
      <c r="I5" s="45" t="s">
        <v>43</v>
      </c>
    </row>
    <row r="6" spans="1:10" ht="15">
      <c r="A6" s="44" t="s">
        <v>44</v>
      </c>
      <c r="B6" s="20" t="s">
        <v>40</v>
      </c>
      <c r="C6" s="31">
        <v>1600</v>
      </c>
      <c r="D6" s="31">
        <v>880.00000000000011</v>
      </c>
      <c r="E6" s="32">
        <v>97</v>
      </c>
      <c r="F6" s="32">
        <v>195</v>
      </c>
      <c r="G6" s="32">
        <v>194</v>
      </c>
      <c r="H6" s="37">
        <v>486</v>
      </c>
      <c r="I6" s="45" t="s">
        <v>45</v>
      </c>
    </row>
    <row r="7" spans="1:10">
      <c r="A7" s="21" t="s">
        <v>46</v>
      </c>
      <c r="B7" s="20" t="s">
        <v>40</v>
      </c>
      <c r="C7" s="31">
        <v>1400</v>
      </c>
      <c r="D7" s="31">
        <v>770.00000000000011</v>
      </c>
      <c r="E7" s="32">
        <v>26</v>
      </c>
      <c r="F7" s="32">
        <v>52</v>
      </c>
      <c r="G7" s="32">
        <v>52</v>
      </c>
      <c r="H7" s="37">
        <v>130</v>
      </c>
      <c r="I7" s="45" t="s">
        <v>47</v>
      </c>
    </row>
    <row r="8" spans="1:10">
      <c r="A8" s="21" t="s">
        <v>48</v>
      </c>
      <c r="B8" s="20" t="s">
        <v>40</v>
      </c>
      <c r="C8" s="31">
        <v>200</v>
      </c>
      <c r="D8" s="31">
        <v>110.00000000000001</v>
      </c>
      <c r="E8" s="32">
        <v>52</v>
      </c>
      <c r="F8" s="32">
        <v>104</v>
      </c>
      <c r="G8" s="32">
        <v>104</v>
      </c>
      <c r="H8" s="37">
        <v>260</v>
      </c>
      <c r="I8" s="46" t="s">
        <v>47</v>
      </c>
    </row>
    <row r="9" spans="1:10" ht="15">
      <c r="A9" s="44" t="s">
        <v>49</v>
      </c>
      <c r="B9" s="20" t="s">
        <v>40</v>
      </c>
      <c r="C9" s="31">
        <v>1600</v>
      </c>
      <c r="D9" s="31">
        <v>880.00000000000011</v>
      </c>
      <c r="E9" s="32">
        <v>28</v>
      </c>
      <c r="F9" s="32">
        <v>56</v>
      </c>
      <c r="G9" s="32">
        <v>56</v>
      </c>
      <c r="H9" s="37">
        <v>140</v>
      </c>
      <c r="I9" s="45" t="s">
        <v>41</v>
      </c>
    </row>
    <row r="10" spans="1:10" ht="15">
      <c r="A10" s="20" t="s">
        <v>50</v>
      </c>
      <c r="B10" s="20" t="s">
        <v>40</v>
      </c>
      <c r="C10" s="31">
        <v>1600</v>
      </c>
      <c r="D10" s="31">
        <v>880.00000000000011</v>
      </c>
      <c r="E10" s="32">
        <v>40</v>
      </c>
      <c r="F10" s="32">
        <v>80</v>
      </c>
      <c r="G10" s="32">
        <v>80</v>
      </c>
      <c r="H10" s="37">
        <v>200</v>
      </c>
      <c r="I10" s="45" t="s">
        <v>41</v>
      </c>
    </row>
    <row r="11" spans="1:10" ht="15">
      <c r="A11" s="20" t="s">
        <v>51</v>
      </c>
      <c r="B11" s="20" t="s">
        <v>40</v>
      </c>
      <c r="C11" s="31">
        <v>1600</v>
      </c>
      <c r="D11" s="31">
        <v>880.00000000000011</v>
      </c>
      <c r="E11" s="32">
        <v>10</v>
      </c>
      <c r="F11" s="32">
        <v>20</v>
      </c>
      <c r="G11" s="32">
        <v>20</v>
      </c>
      <c r="H11" s="37">
        <v>50</v>
      </c>
      <c r="I11" s="45" t="s">
        <v>41</v>
      </c>
    </row>
    <row r="12" spans="1:10" ht="42">
      <c r="A12" s="44" t="s">
        <v>52</v>
      </c>
      <c r="B12" s="20" t="s">
        <v>40</v>
      </c>
      <c r="C12" s="31">
        <v>100</v>
      </c>
      <c r="D12" s="31">
        <v>55.000000000000007</v>
      </c>
      <c r="E12" s="32">
        <v>50</v>
      </c>
      <c r="F12" s="32">
        <v>100</v>
      </c>
      <c r="G12" s="32">
        <v>100</v>
      </c>
      <c r="H12" s="37">
        <v>250</v>
      </c>
      <c r="I12" s="47" t="s">
        <v>53</v>
      </c>
      <c r="J12" s="41"/>
    </row>
    <row r="13" spans="1:10" ht="28.5">
      <c r="A13" s="44" t="s">
        <v>54</v>
      </c>
      <c r="B13" s="20" t="s">
        <v>40</v>
      </c>
      <c r="C13" s="31">
        <v>5000</v>
      </c>
      <c r="D13" s="31">
        <v>2750</v>
      </c>
      <c r="E13" s="32">
        <v>8</v>
      </c>
      <c r="F13" s="32">
        <v>17</v>
      </c>
      <c r="G13" s="32">
        <v>17</v>
      </c>
      <c r="H13" s="37">
        <v>42</v>
      </c>
      <c r="I13" s="48" t="s">
        <v>55</v>
      </c>
    </row>
    <row r="14" spans="1:10" ht="27.75" customHeight="1">
      <c r="A14" s="44" t="s">
        <v>56</v>
      </c>
      <c r="B14" s="20" t="s">
        <v>40</v>
      </c>
      <c r="C14" s="31">
        <v>5000</v>
      </c>
      <c r="D14" s="31">
        <v>2750</v>
      </c>
      <c r="E14" s="32">
        <v>7</v>
      </c>
      <c r="F14" s="32">
        <v>14</v>
      </c>
      <c r="G14" s="32">
        <v>15</v>
      </c>
      <c r="H14" s="37">
        <v>36</v>
      </c>
      <c r="I14" s="45" t="s">
        <v>41</v>
      </c>
    </row>
    <row r="15" spans="1:10">
      <c r="A15" s="21" t="s">
        <v>57</v>
      </c>
      <c r="B15" s="20" t="s">
        <v>40</v>
      </c>
      <c r="C15" s="31">
        <v>200</v>
      </c>
      <c r="D15" s="31">
        <v>110</v>
      </c>
      <c r="E15" s="32">
        <v>179</v>
      </c>
      <c r="F15" s="32">
        <v>358</v>
      </c>
      <c r="G15" s="32">
        <v>358</v>
      </c>
      <c r="H15" s="37">
        <v>895</v>
      </c>
      <c r="I15" s="36" t="s">
        <v>47</v>
      </c>
    </row>
    <row r="16" spans="1:10" ht="9.75" customHeight="1">
      <c r="A16" s="28"/>
      <c r="B16" s="29"/>
      <c r="C16" s="29"/>
      <c r="D16" s="29"/>
      <c r="E16" s="29"/>
      <c r="F16" s="29"/>
      <c r="G16" s="29"/>
      <c r="H16" s="38"/>
      <c r="I16" s="43"/>
    </row>
    <row r="17" spans="1:10">
      <c r="A17" s="21" t="s">
        <v>58</v>
      </c>
      <c r="B17" s="20" t="s">
        <v>59</v>
      </c>
      <c r="C17" s="22"/>
      <c r="D17" s="22"/>
      <c r="E17" s="20">
        <v>50</v>
      </c>
      <c r="F17" s="20">
        <v>100</v>
      </c>
      <c r="G17" s="20">
        <v>100</v>
      </c>
      <c r="H17" s="37">
        <v>250</v>
      </c>
      <c r="I17" s="36" t="s">
        <v>60</v>
      </c>
    </row>
    <row r="18" spans="1:10">
      <c r="A18" s="21" t="s">
        <v>61</v>
      </c>
      <c r="B18" s="20" t="s">
        <v>59</v>
      </c>
      <c r="C18" s="22"/>
      <c r="D18" s="22"/>
      <c r="E18" s="20">
        <v>7</v>
      </c>
      <c r="F18" s="20">
        <v>14</v>
      </c>
      <c r="G18" s="20">
        <v>15</v>
      </c>
      <c r="H18" s="37">
        <v>36</v>
      </c>
      <c r="I18" s="36" t="s">
        <v>60</v>
      </c>
    </row>
    <row r="19" spans="1:10" ht="28.5">
      <c r="A19" s="21" t="s">
        <v>62</v>
      </c>
      <c r="B19" s="20" t="s">
        <v>59</v>
      </c>
      <c r="C19" s="22"/>
      <c r="D19" s="22"/>
      <c r="E19" s="20">
        <v>20</v>
      </c>
      <c r="F19" s="20">
        <v>35</v>
      </c>
      <c r="G19" s="20">
        <v>45</v>
      </c>
      <c r="H19" s="37">
        <v>100</v>
      </c>
      <c r="I19" s="36" t="s">
        <v>63</v>
      </c>
    </row>
    <row r="20" spans="1:10" ht="15">
      <c r="A20" s="21" t="s">
        <v>64</v>
      </c>
      <c r="B20" s="20" t="s">
        <v>59</v>
      </c>
      <c r="C20" s="22"/>
      <c r="D20" s="22"/>
      <c r="E20" s="20">
        <v>8</v>
      </c>
      <c r="F20" s="20">
        <v>17</v>
      </c>
      <c r="G20" s="20">
        <v>17</v>
      </c>
      <c r="H20" s="37">
        <v>42</v>
      </c>
      <c r="I20" s="36" t="s">
        <v>65</v>
      </c>
      <c r="J20" s="40"/>
    </row>
    <row r="21" spans="1:10">
      <c r="A21" s="21" t="s">
        <v>66</v>
      </c>
      <c r="B21" s="20" t="s">
        <v>67</v>
      </c>
      <c r="C21" s="22"/>
      <c r="D21" s="22"/>
      <c r="E21" s="23">
        <v>0</v>
      </c>
      <c r="F21" s="23">
        <v>7</v>
      </c>
      <c r="G21" s="23">
        <v>8</v>
      </c>
      <c r="H21" s="37">
        <v>15</v>
      </c>
      <c r="I21" s="36" t="s">
        <v>68</v>
      </c>
    </row>
    <row r="22" spans="1:10">
      <c r="A22" s="21" t="s">
        <v>69</v>
      </c>
      <c r="B22" s="20" t="s">
        <v>67</v>
      </c>
      <c r="C22" s="22"/>
      <c r="D22" s="22"/>
      <c r="E22" s="23">
        <v>0</v>
      </c>
      <c r="F22" s="23">
        <v>40</v>
      </c>
      <c r="G22" s="23">
        <v>60</v>
      </c>
      <c r="H22" s="37">
        <v>100</v>
      </c>
      <c r="I22" s="36" t="s">
        <v>60</v>
      </c>
    </row>
    <row r="23" spans="1:10" ht="9.75" customHeight="1">
      <c r="A23" s="33"/>
      <c r="B23" s="6"/>
      <c r="C23" s="6"/>
      <c r="D23" s="6"/>
      <c r="E23" s="34"/>
      <c r="F23" s="34"/>
      <c r="G23" s="34"/>
      <c r="H23" s="35"/>
    </row>
    <row r="24" spans="1:10">
      <c r="A24" s="19"/>
    </row>
    <row r="25" spans="1:10">
      <c r="A25" s="19"/>
    </row>
    <row r="28" spans="1:10" ht="18">
      <c r="A28" s="17" t="s">
        <v>70</v>
      </c>
    </row>
    <row r="29" spans="1:10" ht="25.5" customHeight="1">
      <c r="A29" s="50" t="s">
        <v>71</v>
      </c>
      <c r="B29" s="49"/>
      <c r="C29" s="49"/>
      <c r="D29" s="49"/>
      <c r="E29" s="49"/>
      <c r="F29" s="49"/>
      <c r="G29" s="49"/>
      <c r="H29" s="49"/>
    </row>
    <row r="30" spans="1:10" ht="39.75" customHeight="1">
      <c r="A30" s="49" t="s">
        <v>72</v>
      </c>
      <c r="B30" s="49"/>
      <c r="C30" s="49"/>
      <c r="D30" s="49"/>
      <c r="E30" s="49"/>
      <c r="F30" s="49"/>
      <c r="G30" s="49"/>
      <c r="H30" s="49"/>
    </row>
    <row r="31" spans="1:10" ht="22.5" customHeight="1">
      <c r="A31" s="49" t="s">
        <v>73</v>
      </c>
      <c r="B31" s="49"/>
      <c r="C31" s="49"/>
      <c r="D31" s="49"/>
      <c r="E31" s="49"/>
      <c r="F31" s="49"/>
      <c r="G31" s="49"/>
      <c r="H31" s="49"/>
    </row>
    <row r="32" spans="1:10" ht="21.75" customHeight="1">
      <c r="A32" s="49" t="s">
        <v>74</v>
      </c>
      <c r="B32" s="49"/>
      <c r="C32" s="49"/>
      <c r="D32" s="49"/>
      <c r="E32" s="49"/>
      <c r="F32" s="49"/>
      <c r="G32" s="49"/>
      <c r="H32" s="49"/>
    </row>
    <row r="33" spans="1:8" ht="36" customHeight="1">
      <c r="A33" s="50" t="s">
        <v>75</v>
      </c>
      <c r="B33" s="49"/>
      <c r="C33" s="49"/>
      <c r="D33" s="49"/>
      <c r="E33" s="49"/>
      <c r="F33" s="49"/>
      <c r="G33" s="49"/>
      <c r="H33" s="49"/>
    </row>
    <row r="34" spans="1:8" ht="30.75" customHeight="1">
      <c r="A34" s="49" t="s">
        <v>76</v>
      </c>
      <c r="B34" s="49"/>
      <c r="C34" s="49"/>
      <c r="D34" s="49"/>
      <c r="E34" s="49"/>
      <c r="F34" s="49"/>
      <c r="G34" s="49"/>
      <c r="H34" s="49"/>
    </row>
    <row r="35" spans="1:8" ht="45.75" customHeight="1">
      <c r="A35" s="49" t="s">
        <v>77</v>
      </c>
      <c r="B35" s="49"/>
      <c r="C35" s="49"/>
      <c r="D35" s="49"/>
      <c r="E35" s="49"/>
      <c r="F35" s="49"/>
      <c r="G35" s="49"/>
      <c r="H35" s="49"/>
    </row>
    <row r="36" spans="1:8" ht="24.75" customHeight="1">
      <c r="A36" s="18"/>
      <c r="B36" s="18"/>
      <c r="C36" s="18"/>
      <c r="D36" s="18"/>
      <c r="E36" s="18"/>
      <c r="F36" s="18"/>
      <c r="G36" s="18"/>
      <c r="H36" s="18"/>
    </row>
    <row r="37" spans="1:8">
      <c r="A37" s="19"/>
      <c r="B37" s="19" t="s">
        <v>78</v>
      </c>
      <c r="C37" s="19" t="s">
        <v>79</v>
      </c>
      <c r="D37" s="19" t="s">
        <v>80</v>
      </c>
    </row>
    <row r="38" spans="1:8">
      <c r="A38" s="19" t="s">
        <v>81</v>
      </c>
      <c r="B38" s="19" t="s">
        <v>82</v>
      </c>
      <c r="C38" s="19" t="s">
        <v>83</v>
      </c>
      <c r="D38" s="19" t="s">
        <v>84</v>
      </c>
    </row>
    <row r="39" spans="1:8">
      <c r="A39" s="19" t="s">
        <v>85</v>
      </c>
      <c r="B39" s="19" t="s">
        <v>86</v>
      </c>
      <c r="C39" s="19"/>
      <c r="D39" s="19"/>
    </row>
    <row r="40" spans="1:8" ht="15"/>
    <row r="41" spans="1:8" ht="15"/>
  </sheetData>
  <mergeCells count="7">
    <mergeCell ref="A34:H34"/>
    <mergeCell ref="A35:H35"/>
    <mergeCell ref="A29:H29"/>
    <mergeCell ref="A30:H30"/>
    <mergeCell ref="A31:H31"/>
    <mergeCell ref="A32:H32"/>
    <mergeCell ref="A33:H3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2ad826c-5e31-45c9-9b04-6c25910456e1">
      <Terms xmlns="http://schemas.microsoft.com/office/infopath/2007/PartnerControls"/>
    </lcf76f155ced4ddcb4097134ff3c332f>
    <TaxCatchAll xmlns="94dcc8db-136e-4eb2-8a3f-636953334c1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D4240AB1AECA45B30C5571D8135F53" ma:contentTypeVersion="14" ma:contentTypeDescription="Loo uus dokument" ma:contentTypeScope="" ma:versionID="3eb24c8529bb9abe9ea3a72c875aa4ba">
  <xsd:schema xmlns:xsd="http://www.w3.org/2001/XMLSchema" xmlns:xs="http://www.w3.org/2001/XMLSchema" xmlns:p="http://schemas.microsoft.com/office/2006/metadata/properties" xmlns:ns2="b2ad826c-5e31-45c9-9b04-6c25910456e1" xmlns:ns3="94dcc8db-136e-4eb2-8a3f-636953334c12" targetNamespace="http://schemas.microsoft.com/office/2006/metadata/properties" ma:root="true" ma:fieldsID="f5addd23f6fff52d024b7dbc76806599" ns2:_="" ns3:_="">
    <xsd:import namespace="b2ad826c-5e31-45c9-9b04-6c25910456e1"/>
    <xsd:import namespace="94dcc8db-136e-4eb2-8a3f-636953334c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ad826c-5e31-45c9-9b04-6c25910456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dcc8db-136e-4eb2-8a3f-636953334c1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fbc13e3-ca1e-4cab-891a-f58f3baf7b3d}" ma:internalName="TaxCatchAll" ma:showField="CatchAllData" ma:web="94dcc8db-136e-4eb2-8a3f-636953334c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CBBDB9-BDED-4C1A-83B4-710CEB158FD0}"/>
</file>

<file path=customXml/itemProps2.xml><?xml version="1.0" encoding="utf-8"?>
<ds:datastoreItem xmlns:ds="http://schemas.openxmlformats.org/officeDocument/2006/customXml" ds:itemID="{6B581BFF-AD41-4FA1-BB28-D9D8BF900158}"/>
</file>

<file path=customXml/itemProps3.xml><?xml version="1.0" encoding="utf-8"?>
<ds:datastoreItem xmlns:ds="http://schemas.openxmlformats.org/officeDocument/2006/customXml" ds:itemID="{784369DD-FC91-4418-B433-1D8BD7663D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Annela Hendrikson</dc:creator>
  <cp:keywords/>
  <dc:description/>
  <cp:lastModifiedBy>Katre Eljas</cp:lastModifiedBy>
  <cp:revision/>
  <dcterms:created xsi:type="dcterms:W3CDTF">2025-07-17T09:56:15Z</dcterms:created>
  <dcterms:modified xsi:type="dcterms:W3CDTF">2025-09-03T04:17:32Z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0x010100AED4240AB1AECA45B30C5571D8135F53</vt:lpwstr>
  </property>
  <property fmtid="{D5CDD505-2E9C-101B-9397-08002B2CF9AE}" pid="3" name="MediaServiceImageTags">
    <vt:lpwstr/>
  </property>
</Properties>
</file>